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Kosten" sheetId="2" state="visible" r:id="rId4"/>
    <sheet name="Anleitung" sheetId="3" state="visible" r:id="rId5"/>
  </sheets>
  <definedNames>
    <definedName function="false" hidden="true" localSheetId="1" name="_xlnm._FilterDatabase" vbProcedure="false">Kosten!$A$1:$J$60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<sst xmlns="http://schemas.openxmlformats.org/spreadsheetml/2006/main" count="204" uniqueCount="131">
  <si>
    <t xml:space="preserve">Hochzeitsbudget</t>
  </si>
  <si>
    <t xml:space="preserve">Kostenlose Vorlage von hochzeitskostenrechner.com · Gelbe Felder ausfüllen</t>
  </si>
  <si>
    <t xml:space="preserve">Unser Gesamtbudget</t>
  </si>
  <si>
    <t xml:space="preserve">Anzahl Gäste</t>
  </si>
  <si>
    <t xml:space="preserve">Geplante Kosten</t>
  </si>
  <si>
    <t xml:space="preserve">Budget minus Geplant</t>
  </si>
  <si>
    <t xml:space="preserve">Kosten pro Gast (geplant)</t>
  </si>
  <si>
    <t xml:space="preserve">Summe Angebote</t>
  </si>
  <si>
    <t xml:space="preserve">Bereits bezahlt</t>
  </si>
  <si>
    <t xml:space="preserve">Noch zu bezahlen</t>
  </si>
  <si>
    <t xml:space="preserve">Empfohlener Puffer (10 %)</t>
  </si>
  <si>
    <t xml:space="preserve">Nach Bereichen</t>
  </si>
  <si>
    <t xml:space="preserve">Bereich</t>
  </si>
  <si>
    <t xml:space="preserve">Geplant</t>
  </si>
  <si>
    <t xml:space="preserve">Bezahlt</t>
  </si>
  <si>
    <t xml:space="preserve">Noch offen</t>
  </si>
  <si>
    <t xml:space="preserve">Anteil am Budget</t>
  </si>
  <si>
    <t xml:space="preserve">Location &amp; Catering</t>
  </si>
  <si>
    <t xml:space="preserve">Trauung</t>
  </si>
  <si>
    <t xml:space="preserve">Outfit &amp; Styling</t>
  </si>
  <si>
    <t xml:space="preserve">Fotos &amp; Video</t>
  </si>
  <si>
    <t xml:space="preserve">Musik</t>
  </si>
  <si>
    <t xml:space="preserve">Ringe</t>
  </si>
  <si>
    <t xml:space="preserve">Blumen &amp; Deko</t>
  </si>
  <si>
    <t xml:space="preserve">Papeterie</t>
  </si>
  <si>
    <t xml:space="preserve">Torte &amp; Süßes</t>
  </si>
  <si>
    <t xml:space="preserve">Transport &amp; Übernachtung</t>
  </si>
  <si>
    <t xml:space="preserve">Sonstiges</t>
  </si>
  <si>
    <t xml:space="preserve">Summe</t>
  </si>
  <si>
    <t xml:space="preserve">Legende: Gelbe Felder mit blauer Schrift = hier eintragen. Alle anderen Zahlen rechnet die Datei selbst aus.</t>
  </si>
  <si>
    <t xml:space="preserve">Ø-Werte: Bridebook Hochzeitsreport 2026 (über 2.000 Paare, Ø 17.006 € bei 82 Gästen) und Sparkasse.de. Stand: September 2026.</t>
  </si>
  <si>
    <t xml:space="preserve">Kostenpunkt</t>
  </si>
  <si>
    <t xml:space="preserve">€ pro Gast</t>
  </si>
  <si>
    <t xml:space="preserve">€ pauschal</t>
  </si>
  <si>
    <t xml:space="preserve">Angebot</t>
  </si>
  <si>
    <t xml:space="preserve">davon Anzahlung</t>
  </si>
  <si>
    <t xml:space="preserve">Ø 2026 / Hinweis</t>
  </si>
  <si>
    <t xml:space="preserve">Location-Miete</t>
  </si>
  <si>
    <t xml:space="preserve">Ø Location 8.568 € (oft inkl. Essen)</t>
  </si>
  <si>
    <t xml:space="preserve">Sektempfang &amp; Fingerfood</t>
  </si>
  <si>
    <t xml:space="preserve">Abendessen (Buffet/Menü)</t>
  </si>
  <si>
    <t xml:space="preserve">ab ca. 80 € p. P. inkl. Getränke</t>
  </si>
  <si>
    <t xml:space="preserve">Getränke / Pauschale</t>
  </si>
  <si>
    <t xml:space="preserve">ca. 25–45 € p. P.</t>
  </si>
  <si>
    <t xml:space="preserve">Mitternachtssnack</t>
  </si>
  <si>
    <t xml:space="preserve">ca. 5–12 € p. P.</t>
  </si>
  <si>
    <t xml:space="preserve">Kaffee &amp; Kuchen</t>
  </si>
  <si>
    <t xml:space="preserve">ca. 3–6 € p. P.</t>
  </si>
  <si>
    <t xml:space="preserve">Servicepersonal</t>
  </si>
  <si>
    <t xml:space="preserve">falls nicht inklusive</t>
  </si>
  <si>
    <t xml:space="preserve">Essen für Dienstleister</t>
  </si>
  <si>
    <t xml:space="preserve">(eigener Punkt)</t>
  </si>
  <si>
    <t xml:space="preserve">Standesamt Anmeldung</t>
  </si>
  <si>
    <t xml:space="preserve">ca. 40–75 €</t>
  </si>
  <si>
    <t xml:space="preserve">Standesamt Trauung / Zuschläge</t>
  </si>
  <si>
    <t xml:space="preserve">Samstag/Trauort extra</t>
  </si>
  <si>
    <t xml:space="preserve">Urkunden</t>
  </si>
  <si>
    <t xml:space="preserve">12–15 € pro Stück</t>
  </si>
  <si>
    <t xml:space="preserve">Kirche: Organist, Spende, Kirchenheft</t>
  </si>
  <si>
    <t xml:space="preserve">meist 200–500 €</t>
  </si>
  <si>
    <t xml:space="preserve">Freie Trauung: Redner:in</t>
  </si>
  <si>
    <t xml:space="preserve">800–2.500 €, Ø 1.150 €</t>
  </si>
  <si>
    <t xml:space="preserve">Brautkleid</t>
  </si>
  <si>
    <t xml:space="preserve">Ø 1.832 €</t>
  </si>
  <si>
    <t xml:space="preserve">Änderungen am Kleid</t>
  </si>
  <si>
    <t xml:space="preserve">50–300 €</t>
  </si>
  <si>
    <t xml:space="preserve">Schleier, Schuhe, Schmuck</t>
  </si>
  <si>
    <t xml:space="preserve">Anzug</t>
  </si>
  <si>
    <t xml:space="preserve">Ø 1.070 €</t>
  </si>
  <si>
    <t xml:space="preserve">Hemd, Schuhe, Krawatte</t>
  </si>
  <si>
    <t xml:space="preserve">Friseur</t>
  </si>
  <si>
    <t xml:space="preserve">Ø 266 €</t>
  </si>
  <si>
    <t xml:space="preserve">Make-up</t>
  </si>
  <si>
    <t xml:space="preserve">Ø 209 €</t>
  </si>
  <si>
    <t xml:space="preserve">Fotograf</t>
  </si>
  <si>
    <t xml:space="preserve">Ø 1.656 €</t>
  </si>
  <si>
    <t xml:space="preserve">Videograf</t>
  </si>
  <si>
    <t xml:space="preserve">Ø 1.695 €</t>
  </si>
  <si>
    <t xml:space="preserve">Fotobox</t>
  </si>
  <si>
    <t xml:space="preserve">DJ</t>
  </si>
  <si>
    <t xml:space="preserve">500–2.500 €</t>
  </si>
  <si>
    <t xml:space="preserve">Band</t>
  </si>
  <si>
    <t xml:space="preserve">2.000–6.000 €</t>
  </si>
  <si>
    <t xml:space="preserve">Musik zur Trauung</t>
  </si>
  <si>
    <t xml:space="preserve">Ø 999 €</t>
  </si>
  <si>
    <t xml:space="preserve">Eheringe (Paar)</t>
  </si>
  <si>
    <t xml:space="preserve">500–3.000 €</t>
  </si>
  <si>
    <t xml:space="preserve">Gravur</t>
  </si>
  <si>
    <t xml:space="preserve">Brautstrauß &amp; Anstecker</t>
  </si>
  <si>
    <t xml:space="preserve">Tischblumen</t>
  </si>
  <si>
    <t xml:space="preserve">Ø Blumen gesamt 809 €</t>
  </si>
  <si>
    <t xml:space="preserve">Blumenschmuck Trauort</t>
  </si>
  <si>
    <t xml:space="preserve">Dekoration</t>
  </si>
  <si>
    <t xml:space="preserve">Ø 1.113 €</t>
  </si>
  <si>
    <t xml:space="preserve">Verleih (Hussen, Geschirr …)</t>
  </si>
  <si>
    <t xml:space="preserve">Save-the-Date</t>
  </si>
  <si>
    <t xml:space="preserve">digital = 0 €</t>
  </si>
  <si>
    <t xml:space="preserve">Einladungen</t>
  </si>
  <si>
    <t xml:space="preserve">pro Gast gerechnet; 1 Karte pro Haushalt</t>
  </si>
  <si>
    <t xml:space="preserve">Porto</t>
  </si>
  <si>
    <t xml:space="preserve">Standardbrief 0,95 €</t>
  </si>
  <si>
    <t xml:space="preserve">Menü- &amp; Tischkarten</t>
  </si>
  <si>
    <t xml:space="preserve">Dankeskarten inkl. Porto</t>
  </si>
  <si>
    <t xml:space="preserve">Hochzeitstorte</t>
  </si>
  <si>
    <t xml:space="preserve">Ø 360 €</t>
  </si>
  <si>
    <t xml:space="preserve">Candybar / Kuchenbuffet</t>
  </si>
  <si>
    <t xml:space="preserve">Hochzeitsauto</t>
  </si>
  <si>
    <t xml:space="preserve">300–800 €</t>
  </si>
  <si>
    <t xml:space="preserve">Shuttle für Gäste</t>
  </si>
  <si>
    <t xml:space="preserve">Hochzeitsnacht</t>
  </si>
  <si>
    <t xml:space="preserve">Gastgeschenke</t>
  </si>
  <si>
    <t xml:space="preserve">Trinkgeld</t>
  </si>
  <si>
    <t xml:space="preserve">oft vergessen!</t>
  </si>
  <si>
    <t xml:space="preserve">Kinderbetreuung</t>
  </si>
  <si>
    <t xml:space="preserve">Hochzeitsplaner:in</t>
  </si>
  <si>
    <t xml:space="preserve">Ø 2.968 €</t>
  </si>
  <si>
    <t xml:space="preserve">Reinigung Kleid &amp; Anzug</t>
  </si>
  <si>
    <t xml:space="preserve">SUMME</t>
  </si>
  <si>
    <t xml:space="preserve">So benutzt ihr die Vorlage</t>
  </si>
  <si>
    <t xml:space="preserve">1. Blatt „Übersicht“: Tragt euer Gesamtbudget und die Anzahl der Gäste in die gelben Felder ein.</t>
  </si>
  <si>
    <t xml:space="preserve">2. Blatt „Kosten“: Jeder Kostenpunkt hat zwei Eingabefelder:</t>
  </si>
  <si>
    <t xml:space="preserve">    • „€ pro Gast“ für alles, was pro Person kostet (Essen, Getränke, Torte …). Die Datei rechnet mal Gästezahl.</t>
  </si>
  <si>
    <t xml:space="preserve">    • „€ pauschal“ für alles mit festem Preis (Fotograf, Kleid, DJ …).</t>
  </si>
  <si>
    <t xml:space="preserve">3. Die Beispielwerte sind Durchschnittspreise 2026. Überschreibt sie mit euren eigenen Zahlen. Nicht benötigt? Einfach löschen.</t>
  </si>
  <si>
    <t xml:space="preserve">4. Sobald ein Angebot kommt: Betrag in „Angebot“ eintragen. Dann rechnet „Noch offen“ mit dem Angebot statt mit dem Plan.</t>
  </si>
  <si>
    <t xml:space="preserve">5. Bei jeder Zahlung: Gesamtbetrag in „Bezahlt“ eintragen. „davon Anzahlung“ ist nur zur Info.</t>
  </si>
  <si>
    <t xml:space="preserve">6. Eigene Punkte: Nutzt die Zeilen „(eigener Punkt)“ in jedem Bereich. Den Bereich in Spalte A nicht ändern, sonst fehlt die Summe in der Übersicht.</t>
  </si>
  <si>
    <t xml:space="preserve">7. Wird „Budget minus Geplant“ rot, plant ihr mehr auszugeben, als ihr habt. Dann an anderer Stelle sparen.</t>
  </si>
  <si>
    <t xml:space="preserve">Funktioniert mit Microsoft Excel, Google Sheets, LibreOffice Calc und Apple Numbers.</t>
  </si>
  <si>
    <t xml:space="preserve">Mehr Rechner und Ratgeber: https://hochzeitskostenrechner.com</t>
  </si>
  <si>
    <t xml:space="preserve">Keine Finanzberatung. Alle Angaben sind Schätzwerte ohne Gewähr.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</si>
</sst>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[RED]\-#,##0&quot; €&quot;;\-"/>
    <numFmt numFmtId="166" formatCode="0"/>
    <numFmt numFmtId="167" formatCode="0.0%"/>
    <numFmt numFmtId="168" formatCode="#,##0.00&quot; €&quot;;[RED]\-#,##0.00&quot; €&quot;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9C4A5B"/>
      <name val="Arial"/>
      <family val="0"/>
      <charset val="1"/>
    </font>
    <font>
      <i val="true"/>
      <sz val="11"/>
      <color rgb="FF6B5D61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3"/>
      <color rgb="FF9C4A5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00"/>
      <name val="Arial"/>
      <family val="0"/>
      <charset val="1"/>
    </font>
    <font>
      <i val="true"/>
      <sz val="11"/>
      <color rgb="FF000000"/>
      <name val="Arial"/>
      <family val="0"/>
      <charset val="1"/>
    </font>
    <font>
      <i val="true"/>
      <sz val="11"/>
      <color rgb="FF888888"/>
      <name val="Arial"/>
      <family val="0"/>
      <charset val="1"/>
    </font>
    <font>
      <b val="true"/>
      <sz val="14"/>
      <color rgb="FF9C4A5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6ECEE"/>
      </patternFill>
    </fill>
    <fill>
      <patternFill patternType="solid">
        <fgColor rgb="FF9C4A5B"/>
        <bgColor rgb="FF993366"/>
      </patternFill>
    </fill>
    <fill>
      <patternFill patternType="solid">
        <fgColor rgb="FFF6ECEE"/>
        <bgColor rgb="FFFDE7E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4D8DA"/>
      </left>
      <right style="thin">
        <color rgb="FFE4D8DA"/>
      </right>
      <top style="thin">
        <color rgb="FFE4D8DA"/>
      </top>
      <bottom style="thin">
        <color rgb="FFE4D8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Arial"/>
        <charset val="1"/>
        <family val="0"/>
        <b val="1"/>
        <color rgb="FFB3261E"/>
      </font>
      <fill>
        <patternFill>
          <bgColor rgb="FFFDE7E7"/>
        </patternFill>
      </fill>
    </dxf>
    <dxf>
      <font>
        <name val="Arial"/>
        <charset val="1"/>
        <family val="0"/>
        <b val="1"/>
        <color rgb="FF2E7D32"/>
      </font>
    </dxf>
    <dxf>
      <fill>
        <patternFill patternType="solid">
          <fgColor rgb="FF9C4A5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ont>
        <name val="Arial"/>
        <charset val="1"/>
        <family val="0"/>
        <b val="1"/>
        <color rgb="FF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C4A5B"/>
      <rgbColor rgb="FFFFF7D6"/>
      <rgbColor rgb="FFF6ECEE"/>
      <rgbColor rgb="FF660066"/>
      <rgbColor rgb="FFFF8080"/>
      <rgbColor rgb="FF0066CC"/>
      <rgbColor rgb="FFE4D8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5D61"/>
      <rgbColor rgb="FF969696"/>
      <rgbColor rgb="FF003366"/>
      <rgbColor rgb="FF2E7D32"/>
      <rgbColor rgb="FF003300"/>
      <rgbColor rgb="FF333300"/>
      <rgbColor rgb="FFB32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5" min="4" style="0" width="14"/>
    <col collapsed="false" customWidth="true" hidden="false" outlineLevel="0" max="6" min="6" style="0" width="1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n">
        <v>22000</v>
      </c>
    </row>
    <row r="5" customFormat="false" ht="15" hidden="false" customHeight="false" outlineLevel="0" collapsed="false">
      <c r="B5" s="3" t="s">
        <v>3</v>
      </c>
      <c r="C5" s="5" t="n">
        <v>80</v>
      </c>
    </row>
    <row r="6" customFormat="false" ht="15" hidden="false" customHeight="false" outlineLevel="0" collapsed="false">
      <c r="B6" s="3" t="s">
        <v>4</v>
      </c>
      <c r="C6" s="6" t="n">
        <f aca="false">Kosten!E61</f>
        <v>20968</v>
      </c>
    </row>
    <row r="7" customFormat="false" ht="15" hidden="false" customHeight="false" outlineLevel="0" collapsed="false">
      <c r="B7" s="3" t="s">
        <v>5</v>
      </c>
      <c r="C7" s="6" t="n">
        <f aca="false">C4-C6</f>
        <v>1032</v>
      </c>
    </row>
    <row r="8" customFormat="false" ht="15" hidden="false" customHeight="false" outlineLevel="0" collapsed="false">
      <c r="B8" s="3" t="s">
        <v>6</v>
      </c>
      <c r="C8" s="6" t="n">
        <f aca="false">IF(C5&gt;0,C6/C5,0)</f>
        <v>262.1</v>
      </c>
    </row>
    <row r="9" customFormat="false" ht="15" hidden="false" customHeight="false" outlineLevel="0" collapsed="false">
      <c r="B9" s="3" t="s">
        <v>7</v>
      </c>
      <c r="C9" s="6" t="n">
        <f aca="false">Kosten!F61</f>
        <v>0</v>
      </c>
    </row>
    <row r="10" customFormat="false" ht="15" hidden="false" customHeight="false" outlineLevel="0" collapsed="false">
      <c r="B10" s="3" t="s">
        <v>8</v>
      </c>
      <c r="C10" s="6" t="n">
        <f aca="false">Kosten!H61</f>
        <v>0</v>
      </c>
    </row>
    <row r="11" customFormat="false" ht="15" hidden="false" customHeight="false" outlineLevel="0" collapsed="false">
      <c r="B11" s="3" t="s">
        <v>9</v>
      </c>
      <c r="C11" s="6" t="n">
        <f aca="false">Kosten!I61</f>
        <v>20968</v>
      </c>
    </row>
    <row r="12" customFormat="false" ht="15" hidden="false" customHeight="false" outlineLevel="0" collapsed="false">
      <c r="B12" s="3" t="s">
        <v>10</v>
      </c>
      <c r="C12" s="6" t="n">
        <f aca="false">C4*0.1</f>
        <v>2200</v>
      </c>
    </row>
    <row r="14" customFormat="false" ht="16.15" hidden="false" customHeight="false" outlineLevel="0" collapsed="false">
      <c r="B14" s="7" t="s">
        <v>11</v>
      </c>
    </row>
    <row r="15" customFormat="false" ht="15" hidden="false" customHeight="false" outlineLevel="0" collapsed="false">
      <c r="B15" s="8" t="s">
        <v>12</v>
      </c>
      <c r="C15" s="8" t="s">
        <v>13</v>
      </c>
      <c r="D15" s="8" t="s">
        <v>14</v>
      </c>
      <c r="E15" s="8" t="s">
        <v>15</v>
      </c>
      <c r="F15" s="8" t="s">
        <v>16</v>
      </c>
    </row>
    <row r="16" customFormat="false" ht="15" hidden="false" customHeight="false" outlineLevel="0" collapsed="false">
      <c r="B16" s="9" t="s">
        <v>17</v>
      </c>
      <c r="C16" s="9" t="n">
        <f aca="false">SUMIF(Kosten!$A$2:$A$60,B16,Kosten!$E$2:$E$60)</f>
        <v>10460</v>
      </c>
      <c r="D16" s="9" t="n">
        <f aca="false">SUMIF(Kosten!$A$2:$A$60,B16,Kosten!$H$2:$H$60)</f>
        <v>0</v>
      </c>
      <c r="E16" s="9" t="n">
        <f aca="false">SUMIF(Kosten!$A$2:$A$60,B16,Kosten!$I$2:$I$60)</f>
        <v>10460</v>
      </c>
      <c r="F16" s="10" t="n">
        <f aca="false">IF($C$4&gt;0,C16/$C$4,0)</f>
        <v>0.475454545454545</v>
      </c>
    </row>
    <row r="17" customFormat="false" ht="15" hidden="false" customHeight="false" outlineLevel="0" collapsed="false">
      <c r="B17" s="9" t="s">
        <v>18</v>
      </c>
      <c r="C17" s="9" t="n">
        <f aca="false">SUMIF(Kosten!$A$2:$A$60,B17,Kosten!$E$2:$E$60)</f>
        <v>450</v>
      </c>
      <c r="D17" s="9" t="n">
        <f aca="false">SUMIF(Kosten!$A$2:$A$60,B17,Kosten!$H$2:$H$60)</f>
        <v>0</v>
      </c>
      <c r="E17" s="9" t="n">
        <f aca="false">SUMIF(Kosten!$A$2:$A$60,B17,Kosten!$I$2:$I$60)</f>
        <v>450</v>
      </c>
      <c r="F17" s="10" t="n">
        <f aca="false">IF($C$4&gt;0,C17/$C$4,0)</f>
        <v>0.0204545454545455</v>
      </c>
    </row>
    <row r="18" customFormat="false" ht="15" hidden="false" customHeight="false" outlineLevel="0" collapsed="false">
      <c r="B18" s="9" t="s">
        <v>19</v>
      </c>
      <c r="C18" s="9" t="n">
        <f aca="false">SUMIF(Kosten!$A$2:$A$60,B18,Kosten!$E$2:$E$60)</f>
        <v>3880</v>
      </c>
      <c r="D18" s="9" t="n">
        <f aca="false">SUMIF(Kosten!$A$2:$A$60,B18,Kosten!$H$2:$H$60)</f>
        <v>0</v>
      </c>
      <c r="E18" s="9" t="n">
        <f aca="false">SUMIF(Kosten!$A$2:$A$60,B18,Kosten!$I$2:$I$60)</f>
        <v>3880</v>
      </c>
      <c r="F18" s="10" t="n">
        <f aca="false">IF($C$4&gt;0,C18/$C$4,0)</f>
        <v>0.176363636363636</v>
      </c>
    </row>
    <row r="19" customFormat="false" ht="15" hidden="false" customHeight="false" outlineLevel="0" collapsed="false">
      <c r="B19" s="9" t="s">
        <v>20</v>
      </c>
      <c r="C19" s="9" t="n">
        <f aca="false">SUMIF(Kosten!$A$2:$A$60,B19,Kosten!$E$2:$E$60)</f>
        <v>1700</v>
      </c>
      <c r="D19" s="9" t="n">
        <f aca="false">SUMIF(Kosten!$A$2:$A$60,B19,Kosten!$H$2:$H$60)</f>
        <v>0</v>
      </c>
      <c r="E19" s="9" t="n">
        <f aca="false">SUMIF(Kosten!$A$2:$A$60,B19,Kosten!$I$2:$I$60)</f>
        <v>1700</v>
      </c>
      <c r="F19" s="10" t="n">
        <f aca="false">IF($C$4&gt;0,C19/$C$4,0)</f>
        <v>0.0772727272727273</v>
      </c>
    </row>
    <row r="20" customFormat="false" ht="15" hidden="false" customHeight="false" outlineLevel="0" collapsed="false">
      <c r="B20" s="9" t="s">
        <v>21</v>
      </c>
      <c r="C20" s="9" t="n">
        <f aca="false">SUMIF(Kosten!$A$2:$A$60,B20,Kosten!$E$2:$E$60)</f>
        <v>1200</v>
      </c>
      <c r="D20" s="9" t="n">
        <f aca="false">SUMIF(Kosten!$A$2:$A$60,B20,Kosten!$H$2:$H$60)</f>
        <v>0</v>
      </c>
      <c r="E20" s="9" t="n">
        <f aca="false">SUMIF(Kosten!$A$2:$A$60,B20,Kosten!$I$2:$I$60)</f>
        <v>1200</v>
      </c>
      <c r="F20" s="10" t="n">
        <f aca="false">IF($C$4&gt;0,C20/$C$4,0)</f>
        <v>0.0545454545454545</v>
      </c>
    </row>
    <row r="21" customFormat="false" ht="15" hidden="false" customHeight="false" outlineLevel="0" collapsed="false">
      <c r="B21" s="9" t="s">
        <v>22</v>
      </c>
      <c r="C21" s="9" t="n">
        <f aca="false">SUMIF(Kosten!$A$2:$A$60,B21,Kosten!$E$2:$E$60)</f>
        <v>900</v>
      </c>
      <c r="D21" s="9" t="n">
        <f aca="false">SUMIF(Kosten!$A$2:$A$60,B21,Kosten!$H$2:$H$60)</f>
        <v>0</v>
      </c>
      <c r="E21" s="9" t="n">
        <f aca="false">SUMIF(Kosten!$A$2:$A$60,B21,Kosten!$I$2:$I$60)</f>
        <v>900</v>
      </c>
      <c r="F21" s="10" t="n">
        <f aca="false">IF($C$4&gt;0,C21/$C$4,0)</f>
        <v>0.0409090909090909</v>
      </c>
    </row>
    <row r="22" customFormat="false" ht="15" hidden="false" customHeight="false" outlineLevel="0" collapsed="false">
      <c r="B22" s="9" t="s">
        <v>23</v>
      </c>
      <c r="C22" s="9" t="n">
        <f aca="false">SUMIF(Kosten!$A$2:$A$60,B22,Kosten!$E$2:$E$60)</f>
        <v>1300</v>
      </c>
      <c r="D22" s="9" t="n">
        <f aca="false">SUMIF(Kosten!$A$2:$A$60,B22,Kosten!$H$2:$H$60)</f>
        <v>0</v>
      </c>
      <c r="E22" s="9" t="n">
        <f aca="false">SUMIF(Kosten!$A$2:$A$60,B22,Kosten!$I$2:$I$60)</f>
        <v>1300</v>
      </c>
      <c r="F22" s="10" t="n">
        <f aca="false">IF($C$4&gt;0,C22/$C$4,0)</f>
        <v>0.0590909090909091</v>
      </c>
    </row>
    <row r="23" customFormat="false" ht="15" hidden="false" customHeight="false" outlineLevel="0" collapsed="false">
      <c r="B23" s="9" t="s">
        <v>24</v>
      </c>
      <c r="C23" s="9" t="n">
        <f aca="false">SUMIF(Kosten!$A$2:$A$60,B23,Kosten!$E$2:$E$60)</f>
        <v>368</v>
      </c>
      <c r="D23" s="9" t="n">
        <f aca="false">SUMIF(Kosten!$A$2:$A$60,B23,Kosten!$H$2:$H$60)</f>
        <v>0</v>
      </c>
      <c r="E23" s="9" t="n">
        <f aca="false">SUMIF(Kosten!$A$2:$A$60,B23,Kosten!$I$2:$I$60)</f>
        <v>368</v>
      </c>
      <c r="F23" s="10" t="n">
        <f aca="false">IF($C$4&gt;0,C23/$C$4,0)</f>
        <v>0.0167272727272727</v>
      </c>
    </row>
    <row r="24" customFormat="false" ht="15" hidden="false" customHeight="false" outlineLevel="0" collapsed="false">
      <c r="B24" s="9" t="s">
        <v>25</v>
      </c>
      <c r="C24" s="9" t="n">
        <f aca="false">SUMIF(Kosten!$A$2:$A$60,B24,Kosten!$E$2:$E$60)</f>
        <v>360</v>
      </c>
      <c r="D24" s="9" t="n">
        <f aca="false">SUMIF(Kosten!$A$2:$A$60,B24,Kosten!$H$2:$H$60)</f>
        <v>0</v>
      </c>
      <c r="E24" s="9" t="n">
        <f aca="false">SUMIF(Kosten!$A$2:$A$60,B24,Kosten!$I$2:$I$60)</f>
        <v>360</v>
      </c>
      <c r="F24" s="10" t="n">
        <f aca="false">IF($C$4&gt;0,C24/$C$4,0)</f>
        <v>0.0163636363636364</v>
      </c>
    </row>
    <row r="25" customFormat="false" ht="15" hidden="false" customHeight="false" outlineLevel="0" collapsed="false">
      <c r="B25" s="9" t="s">
        <v>26</v>
      </c>
      <c r="C25" s="9" t="n">
        <f aca="false">SUMIF(Kosten!$A$2:$A$60,B25,Kosten!$E$2:$E$60)</f>
        <v>150</v>
      </c>
      <c r="D25" s="9" t="n">
        <f aca="false">SUMIF(Kosten!$A$2:$A$60,B25,Kosten!$H$2:$H$60)</f>
        <v>0</v>
      </c>
      <c r="E25" s="9" t="n">
        <f aca="false">SUMIF(Kosten!$A$2:$A$60,B25,Kosten!$I$2:$I$60)</f>
        <v>150</v>
      </c>
      <c r="F25" s="10" t="n">
        <f aca="false">IF($C$4&gt;0,C25/$C$4,0)</f>
        <v>0.00681818181818182</v>
      </c>
    </row>
    <row r="26" customFormat="false" ht="15" hidden="false" customHeight="false" outlineLevel="0" collapsed="false">
      <c r="B26" s="9" t="s">
        <v>27</v>
      </c>
      <c r="C26" s="9" t="n">
        <f aca="false">SUMIF(Kosten!$A$2:$A$60,B26,Kosten!$E$2:$E$60)</f>
        <v>200</v>
      </c>
      <c r="D26" s="9" t="n">
        <f aca="false">SUMIF(Kosten!$A$2:$A$60,B26,Kosten!$H$2:$H$60)</f>
        <v>0</v>
      </c>
      <c r="E26" s="9" t="n">
        <f aca="false">SUMIF(Kosten!$A$2:$A$60,B26,Kosten!$I$2:$I$60)</f>
        <v>200</v>
      </c>
      <c r="F26" s="10" t="n">
        <f aca="false">IF($C$4&gt;0,C26/$C$4,0)</f>
        <v>0.00909090909090909</v>
      </c>
    </row>
    <row r="27" customFormat="false" ht="15" hidden="false" customHeight="false" outlineLevel="0" collapsed="false">
      <c r="B27" s="11" t="s">
        <v>28</v>
      </c>
      <c r="C27" s="12" t="n">
        <f aca="false">SUM(C16:C26)</f>
        <v>20968</v>
      </c>
      <c r="D27" s="12" t="n">
        <f aca="false">SUM(D16:D26)</f>
        <v>0</v>
      </c>
      <c r="E27" s="12" t="n">
        <f aca="false">SUM(E16:E26)</f>
        <v>20968</v>
      </c>
      <c r="F27" s="13" t="n">
        <f aca="false">SUM(F16:F26)</f>
        <v>0.953090909090909</v>
      </c>
    </row>
    <row r="29" customFormat="false" ht="15" hidden="false" customHeight="false" outlineLevel="0" collapsed="false">
      <c r="B29" s="2" t="s">
        <v>29</v>
      </c>
    </row>
    <row r="30" customFormat="false" ht="15" hidden="false" customHeight="false" outlineLevel="0" collapsed="false">
      <c r="B30" s="2" t="s">
        <v>30</v>
      </c>
    </row>
  </sheetData>
  <conditionalFormatting sqref="C7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11"/>
    <col collapsed="false" customWidth="true" hidden="false" outlineLevel="0" max="6" min="4" style="0" width="12"/>
    <col collapsed="false" customWidth="true" hidden="false" outlineLevel="0" max="7" min="7" style="0" width="13"/>
    <col collapsed="false" customWidth="true" hidden="false" outlineLevel="0" max="9" min="8" style="0" width="12"/>
    <col collapsed="false" customWidth="true" hidden="false" outlineLevel="0" max="10" min="10" style="0" width="38"/>
  </cols>
  <sheetData>
    <row r="1" customFormat="false" ht="31.5" hidden="false" customHeight="true" outlineLevel="0" collapsed="false">
      <c r="A1" s="14" t="s">
        <v>12</v>
      </c>
      <c r="B1" s="14" t="s">
        <v>31</v>
      </c>
      <c r="C1" s="14" t="s">
        <v>32</v>
      </c>
      <c r="D1" s="14" t="s">
        <v>33</v>
      </c>
      <c r="E1" s="14" t="s">
        <v>13</v>
      </c>
      <c r="F1" s="14" t="s">
        <v>34</v>
      </c>
      <c r="G1" s="14" t="s">
        <v>35</v>
      </c>
      <c r="H1" s="14" t="s">
        <v>14</v>
      </c>
      <c r="I1" s="14" t="s">
        <v>15</v>
      </c>
      <c r="J1" s="14" t="s">
        <v>36</v>
      </c>
    </row>
    <row r="2" customFormat="false" ht="15" hidden="false" customHeight="false" outlineLevel="0" collapsed="false">
      <c r="A2" s="15" t="s">
        <v>17</v>
      </c>
      <c r="B2" s="15" t="s">
        <v>37</v>
      </c>
      <c r="C2" s="16"/>
      <c r="D2" s="4" t="n">
        <v>2500</v>
      </c>
      <c r="E2" s="17" t="n">
        <f aca="false">N(C2)*Übersicht!$C$5+N(D2)</f>
        <v>2500</v>
      </c>
      <c r="F2" s="4"/>
      <c r="G2" s="4"/>
      <c r="H2" s="4"/>
      <c r="I2" s="17" t="n">
        <f aca="false">IF(N(F2)&gt;0,F2,E2)-N(H2)</f>
        <v>2500</v>
      </c>
      <c r="J2" s="15" t="s">
        <v>38</v>
      </c>
    </row>
    <row r="3" customFormat="false" ht="15" hidden="false" customHeight="false" outlineLevel="0" collapsed="false">
      <c r="A3" s="15" t="s">
        <v>17</v>
      </c>
      <c r="B3" s="15" t="s">
        <v>39</v>
      </c>
      <c r="C3" s="16" t="n">
        <v>8</v>
      </c>
      <c r="D3" s="4"/>
      <c r="E3" s="17" t="n">
        <f aca="false">N(C3)*Übersicht!$C$5+N(D3)</f>
        <v>640</v>
      </c>
      <c r="F3" s="4"/>
      <c r="G3" s="4"/>
      <c r="H3" s="4"/>
      <c r="I3" s="17" t="n">
        <f aca="false">IF(N(F3)&gt;0,F3,E3)-N(H3)</f>
        <v>640</v>
      </c>
      <c r="J3" s="15"/>
    </row>
    <row r="4" customFormat="false" ht="15" hidden="false" customHeight="false" outlineLevel="0" collapsed="false">
      <c r="A4" s="15" t="s">
        <v>17</v>
      </c>
      <c r="B4" s="15" t="s">
        <v>40</v>
      </c>
      <c r="C4" s="16" t="n">
        <v>60</v>
      </c>
      <c r="D4" s="4"/>
      <c r="E4" s="17" t="n">
        <f aca="false">N(C4)*Übersicht!$C$5+N(D4)</f>
        <v>4800</v>
      </c>
      <c r="F4" s="4"/>
      <c r="G4" s="4"/>
      <c r="H4" s="4"/>
      <c r="I4" s="17" t="n">
        <f aca="false">IF(N(F4)&gt;0,F4,E4)-N(H4)</f>
        <v>4800</v>
      </c>
      <c r="J4" s="15" t="s">
        <v>41</v>
      </c>
    </row>
    <row r="5" customFormat="false" ht="15" hidden="false" customHeight="false" outlineLevel="0" collapsed="false">
      <c r="A5" s="15" t="s">
        <v>17</v>
      </c>
      <c r="B5" s="15" t="s">
        <v>42</v>
      </c>
      <c r="C5" s="16" t="n">
        <v>30</v>
      </c>
      <c r="D5" s="4"/>
      <c r="E5" s="17" t="n">
        <f aca="false">N(C5)*Übersicht!$C$5+N(D5)</f>
        <v>2400</v>
      </c>
      <c r="F5" s="4"/>
      <c r="G5" s="4"/>
      <c r="H5" s="4"/>
      <c r="I5" s="17" t="n">
        <f aca="false">IF(N(F5)&gt;0,F5,E5)-N(H5)</f>
        <v>2400</v>
      </c>
      <c r="J5" s="15" t="s">
        <v>43</v>
      </c>
    </row>
    <row r="6" customFormat="false" ht="15" hidden="false" customHeight="false" outlineLevel="0" collapsed="false">
      <c r="A6" s="15" t="s">
        <v>17</v>
      </c>
      <c r="B6" s="15" t="s">
        <v>44</v>
      </c>
      <c r="C6" s="16"/>
      <c r="D6" s="4"/>
      <c r="E6" s="17" t="n">
        <f aca="false">N(C6)*Übersicht!$C$5+N(D6)</f>
        <v>0</v>
      </c>
      <c r="F6" s="4"/>
      <c r="G6" s="4"/>
      <c r="H6" s="4"/>
      <c r="I6" s="17" t="n">
        <f aca="false">IF(N(F6)&gt;0,F6,E6)-N(H6)</f>
        <v>0</v>
      </c>
      <c r="J6" s="15" t="s">
        <v>45</v>
      </c>
    </row>
    <row r="7" customFormat="false" ht="15" hidden="false" customHeight="false" outlineLevel="0" collapsed="false">
      <c r="A7" s="15" t="s">
        <v>17</v>
      </c>
      <c r="B7" s="15" t="s">
        <v>46</v>
      </c>
      <c r="C7" s="16"/>
      <c r="D7" s="4"/>
      <c r="E7" s="17" t="n">
        <f aca="false">N(C7)*Übersicht!$C$5+N(D7)</f>
        <v>0</v>
      </c>
      <c r="F7" s="4"/>
      <c r="G7" s="4"/>
      <c r="H7" s="4"/>
      <c r="I7" s="17" t="n">
        <f aca="false">IF(N(F7)&gt;0,F7,E7)-N(H7)</f>
        <v>0</v>
      </c>
      <c r="J7" s="15" t="s">
        <v>47</v>
      </c>
    </row>
    <row r="8" customFormat="false" ht="15" hidden="false" customHeight="false" outlineLevel="0" collapsed="false">
      <c r="A8" s="15" t="s">
        <v>17</v>
      </c>
      <c r="B8" s="15" t="s">
        <v>48</v>
      </c>
      <c r="C8" s="16"/>
      <c r="D8" s="4"/>
      <c r="E8" s="17" t="n">
        <f aca="false">N(C8)*Übersicht!$C$5+N(D8)</f>
        <v>0</v>
      </c>
      <c r="F8" s="4"/>
      <c r="G8" s="4"/>
      <c r="H8" s="4"/>
      <c r="I8" s="17" t="n">
        <f aca="false">IF(N(F8)&gt;0,F8,E8)-N(H8)</f>
        <v>0</v>
      </c>
      <c r="J8" s="15" t="s">
        <v>49</v>
      </c>
    </row>
    <row r="9" customFormat="false" ht="15" hidden="false" customHeight="false" outlineLevel="0" collapsed="false">
      <c r="A9" s="15" t="s">
        <v>17</v>
      </c>
      <c r="B9" s="15" t="s">
        <v>50</v>
      </c>
      <c r="C9" s="16"/>
      <c r="D9" s="4" t="n">
        <v>120</v>
      </c>
      <c r="E9" s="17" t="n">
        <f aca="false">N(C9)*Übersicht!$C$5+N(D9)</f>
        <v>120</v>
      </c>
      <c r="F9" s="4"/>
      <c r="G9" s="4"/>
      <c r="H9" s="4"/>
      <c r="I9" s="17" t="n">
        <f aca="false">IF(N(F9)&gt;0,F9,E9)-N(H9)</f>
        <v>120</v>
      </c>
      <c r="J9" s="15"/>
    </row>
    <row r="10" customFormat="false" ht="15" hidden="false" customHeight="false" outlineLevel="0" collapsed="false">
      <c r="A10" s="18" t="s">
        <v>17</v>
      </c>
      <c r="B10" s="19" t="s">
        <v>51</v>
      </c>
      <c r="C10" s="16"/>
      <c r="D10" s="4"/>
      <c r="E10" s="20" t="n">
        <f aca="false">N(C10)*Übersicht!$C$5+N(D10)</f>
        <v>0</v>
      </c>
      <c r="F10" s="4"/>
      <c r="G10" s="4"/>
      <c r="H10" s="4"/>
      <c r="I10" s="20" t="n">
        <f aca="false">IF(N(F10)&gt;0,F10,E10)-N(H10)</f>
        <v>0</v>
      </c>
      <c r="J10" s="18"/>
    </row>
    <row r="11" customFormat="false" ht="15" hidden="false" customHeight="false" outlineLevel="0" collapsed="false">
      <c r="A11" s="15" t="s">
        <v>18</v>
      </c>
      <c r="B11" s="15" t="s">
        <v>52</v>
      </c>
      <c r="C11" s="16"/>
      <c r="D11" s="4" t="n">
        <v>60</v>
      </c>
      <c r="E11" s="17" t="n">
        <f aca="false">N(C11)*Übersicht!$C$5+N(D11)</f>
        <v>60</v>
      </c>
      <c r="F11" s="4"/>
      <c r="G11" s="4"/>
      <c r="H11" s="4"/>
      <c r="I11" s="17" t="n">
        <f aca="false">IF(N(F11)&gt;0,F11,E11)-N(H11)</f>
        <v>60</v>
      </c>
      <c r="J11" s="15" t="s">
        <v>53</v>
      </c>
    </row>
    <row r="12" customFormat="false" ht="15" hidden="false" customHeight="false" outlineLevel="0" collapsed="false">
      <c r="A12" s="15" t="s">
        <v>18</v>
      </c>
      <c r="B12" s="15" t="s">
        <v>54</v>
      </c>
      <c r="C12" s="16"/>
      <c r="D12" s="4" t="n">
        <v>100</v>
      </c>
      <c r="E12" s="17" t="n">
        <f aca="false">N(C12)*Übersicht!$C$5+N(D12)</f>
        <v>100</v>
      </c>
      <c r="F12" s="4"/>
      <c r="G12" s="4"/>
      <c r="H12" s="4"/>
      <c r="I12" s="17" t="n">
        <f aca="false">IF(N(F12)&gt;0,F12,E12)-N(H12)</f>
        <v>100</v>
      </c>
      <c r="J12" s="15" t="s">
        <v>55</v>
      </c>
    </row>
    <row r="13" customFormat="false" ht="15" hidden="false" customHeight="false" outlineLevel="0" collapsed="false">
      <c r="A13" s="15" t="s">
        <v>18</v>
      </c>
      <c r="B13" s="15" t="s">
        <v>56</v>
      </c>
      <c r="C13" s="16"/>
      <c r="D13" s="4" t="n">
        <v>40</v>
      </c>
      <c r="E13" s="17" t="n">
        <f aca="false">N(C13)*Übersicht!$C$5+N(D13)</f>
        <v>40</v>
      </c>
      <c r="F13" s="4"/>
      <c r="G13" s="4"/>
      <c r="H13" s="4"/>
      <c r="I13" s="17" t="n">
        <f aca="false">IF(N(F13)&gt;0,F13,E13)-N(H13)</f>
        <v>40</v>
      </c>
      <c r="J13" s="15" t="s">
        <v>57</v>
      </c>
    </row>
    <row r="14" customFormat="false" ht="15" hidden="false" customHeight="false" outlineLevel="0" collapsed="false">
      <c r="A14" s="15" t="s">
        <v>18</v>
      </c>
      <c r="B14" s="15" t="s">
        <v>58</v>
      </c>
      <c r="C14" s="16"/>
      <c r="D14" s="4" t="n">
        <v>250</v>
      </c>
      <c r="E14" s="17" t="n">
        <f aca="false">N(C14)*Übersicht!$C$5+N(D14)</f>
        <v>250</v>
      </c>
      <c r="F14" s="4"/>
      <c r="G14" s="4"/>
      <c r="H14" s="4"/>
      <c r="I14" s="17" t="n">
        <f aca="false">IF(N(F14)&gt;0,F14,E14)-N(H14)</f>
        <v>250</v>
      </c>
      <c r="J14" s="15" t="s">
        <v>59</v>
      </c>
    </row>
    <row r="15" customFormat="false" ht="15" hidden="false" customHeight="false" outlineLevel="0" collapsed="false">
      <c r="A15" s="15" t="s">
        <v>18</v>
      </c>
      <c r="B15" s="15" t="s">
        <v>60</v>
      </c>
      <c r="C15" s="16"/>
      <c r="D15" s="4"/>
      <c r="E15" s="17" t="n">
        <f aca="false">N(C15)*Übersicht!$C$5+N(D15)</f>
        <v>0</v>
      </c>
      <c r="F15" s="4"/>
      <c r="G15" s="4"/>
      <c r="H15" s="4"/>
      <c r="I15" s="17" t="n">
        <f aca="false">IF(N(F15)&gt;0,F15,E15)-N(H15)</f>
        <v>0</v>
      </c>
      <c r="J15" s="15" t="s">
        <v>61</v>
      </c>
    </row>
    <row r="16" customFormat="false" ht="15" hidden="false" customHeight="false" outlineLevel="0" collapsed="false">
      <c r="A16" s="18" t="s">
        <v>18</v>
      </c>
      <c r="B16" s="19" t="s">
        <v>51</v>
      </c>
      <c r="C16" s="16"/>
      <c r="D16" s="4"/>
      <c r="E16" s="20" t="n">
        <f aca="false">N(C16)*Übersicht!$C$5+N(D16)</f>
        <v>0</v>
      </c>
      <c r="F16" s="4"/>
      <c r="G16" s="4"/>
      <c r="H16" s="4"/>
      <c r="I16" s="20" t="n">
        <f aca="false">IF(N(F16)&gt;0,F16,E16)-N(H16)</f>
        <v>0</v>
      </c>
      <c r="J16" s="18"/>
    </row>
    <row r="17" customFormat="false" ht="15" hidden="false" customHeight="false" outlineLevel="0" collapsed="false">
      <c r="A17" s="15" t="s">
        <v>19</v>
      </c>
      <c r="B17" s="15" t="s">
        <v>62</v>
      </c>
      <c r="C17" s="16"/>
      <c r="D17" s="4" t="n">
        <v>1800</v>
      </c>
      <c r="E17" s="17" t="n">
        <f aca="false">N(C17)*Übersicht!$C$5+N(D17)</f>
        <v>1800</v>
      </c>
      <c r="F17" s="4"/>
      <c r="G17" s="4"/>
      <c r="H17" s="4"/>
      <c r="I17" s="17" t="n">
        <f aca="false">IF(N(F17)&gt;0,F17,E17)-N(H17)</f>
        <v>1800</v>
      </c>
      <c r="J17" s="15" t="s">
        <v>63</v>
      </c>
    </row>
    <row r="18" customFormat="false" ht="15" hidden="false" customHeight="false" outlineLevel="0" collapsed="false">
      <c r="A18" s="15" t="s">
        <v>19</v>
      </c>
      <c r="B18" s="15" t="s">
        <v>64</v>
      </c>
      <c r="C18" s="16"/>
      <c r="D18" s="4" t="n">
        <v>150</v>
      </c>
      <c r="E18" s="17" t="n">
        <f aca="false">N(C18)*Übersicht!$C$5+N(D18)</f>
        <v>150</v>
      </c>
      <c r="F18" s="4"/>
      <c r="G18" s="4"/>
      <c r="H18" s="4"/>
      <c r="I18" s="17" t="n">
        <f aca="false">IF(N(F18)&gt;0,F18,E18)-N(H18)</f>
        <v>150</v>
      </c>
      <c r="J18" s="15" t="s">
        <v>65</v>
      </c>
    </row>
    <row r="19" customFormat="false" ht="15" hidden="false" customHeight="false" outlineLevel="0" collapsed="false">
      <c r="A19" s="15" t="s">
        <v>19</v>
      </c>
      <c r="B19" s="15" t="s">
        <v>66</v>
      </c>
      <c r="C19" s="16"/>
      <c r="D19" s="4" t="n">
        <v>250</v>
      </c>
      <c r="E19" s="17" t="n">
        <f aca="false">N(C19)*Übersicht!$C$5+N(D19)</f>
        <v>250</v>
      </c>
      <c r="F19" s="4"/>
      <c r="G19" s="4"/>
      <c r="H19" s="4"/>
      <c r="I19" s="17" t="n">
        <f aca="false">IF(N(F19)&gt;0,F19,E19)-N(H19)</f>
        <v>250</v>
      </c>
      <c r="J19" s="15"/>
    </row>
    <row r="20" customFormat="false" ht="15" hidden="false" customHeight="false" outlineLevel="0" collapsed="false">
      <c r="A20" s="15" t="s">
        <v>19</v>
      </c>
      <c r="B20" s="15" t="s">
        <v>67</v>
      </c>
      <c r="C20" s="16"/>
      <c r="D20" s="4" t="n">
        <v>1000</v>
      </c>
      <c r="E20" s="17" t="n">
        <f aca="false">N(C20)*Übersicht!$C$5+N(D20)</f>
        <v>1000</v>
      </c>
      <c r="F20" s="4"/>
      <c r="G20" s="4"/>
      <c r="H20" s="4"/>
      <c r="I20" s="17" t="n">
        <f aca="false">IF(N(F20)&gt;0,F20,E20)-N(H20)</f>
        <v>1000</v>
      </c>
      <c r="J20" s="15" t="s">
        <v>68</v>
      </c>
    </row>
    <row r="21" customFormat="false" ht="15" hidden="false" customHeight="false" outlineLevel="0" collapsed="false">
      <c r="A21" s="15" t="s">
        <v>19</v>
      </c>
      <c r="B21" s="15" t="s">
        <v>69</v>
      </c>
      <c r="C21" s="16"/>
      <c r="D21" s="4" t="n">
        <v>200</v>
      </c>
      <c r="E21" s="17" t="n">
        <f aca="false">N(C21)*Übersicht!$C$5+N(D21)</f>
        <v>200</v>
      </c>
      <c r="F21" s="4"/>
      <c r="G21" s="4"/>
      <c r="H21" s="4"/>
      <c r="I21" s="17" t="n">
        <f aca="false">IF(N(F21)&gt;0,F21,E21)-N(H21)</f>
        <v>200</v>
      </c>
      <c r="J21" s="15"/>
    </row>
    <row r="22" customFormat="false" ht="15" hidden="false" customHeight="false" outlineLevel="0" collapsed="false">
      <c r="A22" s="15" t="s">
        <v>19</v>
      </c>
      <c r="B22" s="15" t="s">
        <v>70</v>
      </c>
      <c r="C22" s="16"/>
      <c r="D22" s="4" t="n">
        <v>270</v>
      </c>
      <c r="E22" s="17" t="n">
        <f aca="false">N(C22)*Übersicht!$C$5+N(D22)</f>
        <v>270</v>
      </c>
      <c r="F22" s="4"/>
      <c r="G22" s="4"/>
      <c r="H22" s="4"/>
      <c r="I22" s="17" t="n">
        <f aca="false">IF(N(F22)&gt;0,F22,E22)-N(H22)</f>
        <v>270</v>
      </c>
      <c r="J22" s="15" t="s">
        <v>71</v>
      </c>
    </row>
    <row r="23" customFormat="false" ht="15" hidden="false" customHeight="false" outlineLevel="0" collapsed="false">
      <c r="A23" s="15" t="s">
        <v>19</v>
      </c>
      <c r="B23" s="15" t="s">
        <v>72</v>
      </c>
      <c r="C23" s="16"/>
      <c r="D23" s="4" t="n">
        <v>210</v>
      </c>
      <c r="E23" s="17" t="n">
        <f aca="false">N(C23)*Übersicht!$C$5+N(D23)</f>
        <v>210</v>
      </c>
      <c r="F23" s="4"/>
      <c r="G23" s="4"/>
      <c r="H23" s="4"/>
      <c r="I23" s="17" t="n">
        <f aca="false">IF(N(F23)&gt;0,F23,E23)-N(H23)</f>
        <v>210</v>
      </c>
      <c r="J23" s="15" t="s">
        <v>73</v>
      </c>
    </row>
    <row r="24" customFormat="false" ht="15" hidden="false" customHeight="false" outlineLevel="0" collapsed="false">
      <c r="A24" s="18" t="s">
        <v>19</v>
      </c>
      <c r="B24" s="19" t="s">
        <v>51</v>
      </c>
      <c r="C24" s="16"/>
      <c r="D24" s="4"/>
      <c r="E24" s="20" t="n">
        <f aca="false">N(C24)*Übersicht!$C$5+N(D24)</f>
        <v>0</v>
      </c>
      <c r="F24" s="4"/>
      <c r="G24" s="4"/>
      <c r="H24" s="4"/>
      <c r="I24" s="20" t="n">
        <f aca="false">IF(N(F24)&gt;0,F24,E24)-N(H24)</f>
        <v>0</v>
      </c>
      <c r="J24" s="18"/>
    </row>
    <row r="25" customFormat="false" ht="15" hidden="false" customHeight="false" outlineLevel="0" collapsed="false">
      <c r="A25" s="15" t="s">
        <v>20</v>
      </c>
      <c r="B25" s="15" t="s">
        <v>74</v>
      </c>
      <c r="C25" s="16"/>
      <c r="D25" s="4" t="n">
        <v>1700</v>
      </c>
      <c r="E25" s="17" t="n">
        <f aca="false">N(C25)*Übersicht!$C$5+N(D25)</f>
        <v>1700</v>
      </c>
      <c r="F25" s="4"/>
      <c r="G25" s="4"/>
      <c r="H25" s="4"/>
      <c r="I25" s="17" t="n">
        <f aca="false">IF(N(F25)&gt;0,F25,E25)-N(H25)</f>
        <v>1700</v>
      </c>
      <c r="J25" s="15" t="s">
        <v>75</v>
      </c>
    </row>
    <row r="26" customFormat="false" ht="15" hidden="false" customHeight="false" outlineLevel="0" collapsed="false">
      <c r="A26" s="15" t="s">
        <v>20</v>
      </c>
      <c r="B26" s="15" t="s">
        <v>76</v>
      </c>
      <c r="C26" s="16"/>
      <c r="D26" s="4"/>
      <c r="E26" s="17" t="n">
        <f aca="false">N(C26)*Übersicht!$C$5+N(D26)</f>
        <v>0</v>
      </c>
      <c r="F26" s="4"/>
      <c r="G26" s="4"/>
      <c r="H26" s="4"/>
      <c r="I26" s="17" t="n">
        <f aca="false">IF(N(F26)&gt;0,F26,E26)-N(H26)</f>
        <v>0</v>
      </c>
      <c r="J26" s="15" t="s">
        <v>77</v>
      </c>
    </row>
    <row r="27" customFormat="false" ht="15" hidden="false" customHeight="false" outlineLevel="0" collapsed="false">
      <c r="A27" s="15" t="s">
        <v>20</v>
      </c>
      <c r="B27" s="15" t="s">
        <v>78</v>
      </c>
      <c r="C27" s="16"/>
      <c r="D27" s="4"/>
      <c r="E27" s="17" t="n">
        <f aca="false">N(C27)*Übersicht!$C$5+N(D27)</f>
        <v>0</v>
      </c>
      <c r="F27" s="4"/>
      <c r="G27" s="4"/>
      <c r="H27" s="4"/>
      <c r="I27" s="17" t="n">
        <f aca="false">IF(N(F27)&gt;0,F27,E27)-N(H27)</f>
        <v>0</v>
      </c>
      <c r="J27" s="15"/>
    </row>
    <row r="28" customFormat="false" ht="15" hidden="false" customHeight="false" outlineLevel="0" collapsed="false">
      <c r="A28" s="18" t="s">
        <v>20</v>
      </c>
      <c r="B28" s="19" t="s">
        <v>51</v>
      </c>
      <c r="C28" s="16"/>
      <c r="D28" s="4"/>
      <c r="E28" s="20" t="n">
        <f aca="false">N(C28)*Übersicht!$C$5+N(D28)</f>
        <v>0</v>
      </c>
      <c r="F28" s="4"/>
      <c r="G28" s="4"/>
      <c r="H28" s="4"/>
      <c r="I28" s="20" t="n">
        <f aca="false">IF(N(F28)&gt;0,F28,E28)-N(H28)</f>
        <v>0</v>
      </c>
      <c r="J28" s="18"/>
    </row>
    <row r="29" customFormat="false" ht="15" hidden="false" customHeight="false" outlineLevel="0" collapsed="false">
      <c r="A29" s="15" t="s">
        <v>21</v>
      </c>
      <c r="B29" s="15" t="s">
        <v>79</v>
      </c>
      <c r="C29" s="16"/>
      <c r="D29" s="4" t="n">
        <v>1200</v>
      </c>
      <c r="E29" s="17" t="n">
        <f aca="false">N(C29)*Übersicht!$C$5+N(D29)</f>
        <v>1200</v>
      </c>
      <c r="F29" s="4"/>
      <c r="G29" s="4"/>
      <c r="H29" s="4"/>
      <c r="I29" s="17" t="n">
        <f aca="false">IF(N(F29)&gt;0,F29,E29)-N(H29)</f>
        <v>1200</v>
      </c>
      <c r="J29" s="15" t="s">
        <v>80</v>
      </c>
    </row>
    <row r="30" customFormat="false" ht="15" hidden="false" customHeight="false" outlineLevel="0" collapsed="false">
      <c r="A30" s="15" t="s">
        <v>21</v>
      </c>
      <c r="B30" s="15" t="s">
        <v>81</v>
      </c>
      <c r="C30" s="16"/>
      <c r="D30" s="4"/>
      <c r="E30" s="17" t="n">
        <f aca="false">N(C30)*Übersicht!$C$5+N(D30)</f>
        <v>0</v>
      </c>
      <c r="F30" s="4"/>
      <c r="G30" s="4"/>
      <c r="H30" s="4"/>
      <c r="I30" s="17" t="n">
        <f aca="false">IF(N(F30)&gt;0,F30,E30)-N(H30)</f>
        <v>0</v>
      </c>
      <c r="J30" s="15" t="s">
        <v>82</v>
      </c>
    </row>
    <row r="31" customFormat="false" ht="15" hidden="false" customHeight="false" outlineLevel="0" collapsed="false">
      <c r="A31" s="15" t="s">
        <v>21</v>
      </c>
      <c r="B31" s="15" t="s">
        <v>83</v>
      </c>
      <c r="C31" s="16"/>
      <c r="D31" s="4"/>
      <c r="E31" s="17" t="n">
        <f aca="false">N(C31)*Übersicht!$C$5+N(D31)</f>
        <v>0</v>
      </c>
      <c r="F31" s="4"/>
      <c r="G31" s="4"/>
      <c r="H31" s="4"/>
      <c r="I31" s="17" t="n">
        <f aca="false">IF(N(F31)&gt;0,F31,E31)-N(H31)</f>
        <v>0</v>
      </c>
      <c r="J31" s="15" t="s">
        <v>84</v>
      </c>
    </row>
    <row r="32" customFormat="false" ht="15" hidden="false" customHeight="false" outlineLevel="0" collapsed="false">
      <c r="A32" s="18" t="s">
        <v>21</v>
      </c>
      <c r="B32" s="19" t="s">
        <v>51</v>
      </c>
      <c r="C32" s="16"/>
      <c r="D32" s="4"/>
      <c r="E32" s="20" t="n">
        <f aca="false">N(C32)*Übersicht!$C$5+N(D32)</f>
        <v>0</v>
      </c>
      <c r="F32" s="4"/>
      <c r="G32" s="4"/>
      <c r="H32" s="4"/>
      <c r="I32" s="20" t="n">
        <f aca="false">IF(N(F32)&gt;0,F32,E32)-N(H32)</f>
        <v>0</v>
      </c>
      <c r="J32" s="18"/>
    </row>
    <row r="33" customFormat="false" ht="15" hidden="false" customHeight="false" outlineLevel="0" collapsed="false">
      <c r="A33" s="15" t="s">
        <v>22</v>
      </c>
      <c r="B33" s="15" t="s">
        <v>85</v>
      </c>
      <c r="C33" s="16"/>
      <c r="D33" s="4" t="n">
        <v>900</v>
      </c>
      <c r="E33" s="17" t="n">
        <f aca="false">N(C33)*Übersicht!$C$5+N(D33)</f>
        <v>900</v>
      </c>
      <c r="F33" s="4"/>
      <c r="G33" s="4"/>
      <c r="H33" s="4"/>
      <c r="I33" s="17" t="n">
        <f aca="false">IF(N(F33)&gt;0,F33,E33)-N(H33)</f>
        <v>900</v>
      </c>
      <c r="J33" s="15" t="s">
        <v>86</v>
      </c>
    </row>
    <row r="34" customFormat="false" ht="15" hidden="false" customHeight="false" outlineLevel="0" collapsed="false">
      <c r="A34" s="15" t="s">
        <v>22</v>
      </c>
      <c r="B34" s="15" t="s">
        <v>87</v>
      </c>
      <c r="C34" s="16"/>
      <c r="D34" s="4"/>
      <c r="E34" s="17" t="n">
        <f aca="false">N(C34)*Übersicht!$C$5+N(D34)</f>
        <v>0</v>
      </c>
      <c r="F34" s="4"/>
      <c r="G34" s="4"/>
      <c r="H34" s="4"/>
      <c r="I34" s="17" t="n">
        <f aca="false">IF(N(F34)&gt;0,F34,E34)-N(H34)</f>
        <v>0</v>
      </c>
      <c r="J34" s="15"/>
    </row>
    <row r="35" customFormat="false" ht="15" hidden="false" customHeight="false" outlineLevel="0" collapsed="false">
      <c r="A35" s="18" t="s">
        <v>22</v>
      </c>
      <c r="B35" s="19" t="s">
        <v>51</v>
      </c>
      <c r="C35" s="16"/>
      <c r="D35" s="4"/>
      <c r="E35" s="20" t="n">
        <f aca="false">N(C35)*Übersicht!$C$5+N(D35)</f>
        <v>0</v>
      </c>
      <c r="F35" s="4"/>
      <c r="G35" s="4"/>
      <c r="H35" s="4"/>
      <c r="I35" s="20" t="n">
        <f aca="false">IF(N(F35)&gt;0,F35,E35)-N(H35)</f>
        <v>0</v>
      </c>
      <c r="J35" s="18"/>
    </row>
    <row r="36" customFormat="false" ht="15" hidden="false" customHeight="false" outlineLevel="0" collapsed="false">
      <c r="A36" s="15" t="s">
        <v>23</v>
      </c>
      <c r="B36" s="15" t="s">
        <v>88</v>
      </c>
      <c r="C36" s="16"/>
      <c r="D36" s="4" t="n">
        <v>150</v>
      </c>
      <c r="E36" s="17" t="n">
        <f aca="false">N(C36)*Übersicht!$C$5+N(D36)</f>
        <v>150</v>
      </c>
      <c r="F36" s="4"/>
      <c r="G36" s="4"/>
      <c r="H36" s="4"/>
      <c r="I36" s="17" t="n">
        <f aca="false">IF(N(F36)&gt;0,F36,E36)-N(H36)</f>
        <v>150</v>
      </c>
      <c r="J36" s="15"/>
    </row>
    <row r="37" customFormat="false" ht="15" hidden="false" customHeight="false" outlineLevel="0" collapsed="false">
      <c r="A37" s="15" t="s">
        <v>23</v>
      </c>
      <c r="B37" s="15" t="s">
        <v>89</v>
      </c>
      <c r="C37" s="16"/>
      <c r="D37" s="4" t="n">
        <v>450</v>
      </c>
      <c r="E37" s="17" t="n">
        <f aca="false">N(C37)*Übersicht!$C$5+N(D37)</f>
        <v>450</v>
      </c>
      <c r="F37" s="4"/>
      <c r="G37" s="4"/>
      <c r="H37" s="4"/>
      <c r="I37" s="17" t="n">
        <f aca="false">IF(N(F37)&gt;0,F37,E37)-N(H37)</f>
        <v>450</v>
      </c>
      <c r="J37" s="15" t="s">
        <v>90</v>
      </c>
    </row>
    <row r="38" customFormat="false" ht="15" hidden="false" customHeight="false" outlineLevel="0" collapsed="false">
      <c r="A38" s="15" t="s">
        <v>23</v>
      </c>
      <c r="B38" s="15" t="s">
        <v>91</v>
      </c>
      <c r="C38" s="16"/>
      <c r="D38" s="4"/>
      <c r="E38" s="17" t="n">
        <f aca="false">N(C38)*Übersicht!$C$5+N(D38)</f>
        <v>0</v>
      </c>
      <c r="F38" s="4"/>
      <c r="G38" s="4"/>
      <c r="H38" s="4"/>
      <c r="I38" s="17" t="n">
        <f aca="false">IF(N(F38)&gt;0,F38,E38)-N(H38)</f>
        <v>0</v>
      </c>
      <c r="J38" s="15"/>
    </row>
    <row r="39" customFormat="false" ht="15" hidden="false" customHeight="false" outlineLevel="0" collapsed="false">
      <c r="A39" s="15" t="s">
        <v>23</v>
      </c>
      <c r="B39" s="15" t="s">
        <v>92</v>
      </c>
      <c r="C39" s="16"/>
      <c r="D39" s="4" t="n">
        <v>700</v>
      </c>
      <c r="E39" s="17" t="n">
        <f aca="false">N(C39)*Übersicht!$C$5+N(D39)</f>
        <v>700</v>
      </c>
      <c r="F39" s="4"/>
      <c r="G39" s="4"/>
      <c r="H39" s="4"/>
      <c r="I39" s="17" t="n">
        <f aca="false">IF(N(F39)&gt;0,F39,E39)-N(H39)</f>
        <v>700</v>
      </c>
      <c r="J39" s="15" t="s">
        <v>93</v>
      </c>
    </row>
    <row r="40" customFormat="false" ht="15" hidden="false" customHeight="false" outlineLevel="0" collapsed="false">
      <c r="A40" s="15" t="s">
        <v>23</v>
      </c>
      <c r="B40" s="15" t="s">
        <v>94</v>
      </c>
      <c r="C40" s="16"/>
      <c r="D40" s="4"/>
      <c r="E40" s="17" t="n">
        <f aca="false">N(C40)*Übersicht!$C$5+N(D40)</f>
        <v>0</v>
      </c>
      <c r="F40" s="4"/>
      <c r="G40" s="4"/>
      <c r="H40" s="4"/>
      <c r="I40" s="17" t="n">
        <f aca="false">IF(N(F40)&gt;0,F40,E40)-N(H40)</f>
        <v>0</v>
      </c>
      <c r="J40" s="15"/>
    </row>
    <row r="41" customFormat="false" ht="15" hidden="false" customHeight="false" outlineLevel="0" collapsed="false">
      <c r="A41" s="18" t="s">
        <v>23</v>
      </c>
      <c r="B41" s="19" t="s">
        <v>51</v>
      </c>
      <c r="C41" s="16"/>
      <c r="D41" s="4"/>
      <c r="E41" s="20" t="n">
        <f aca="false">N(C41)*Übersicht!$C$5+N(D41)</f>
        <v>0</v>
      </c>
      <c r="F41" s="4"/>
      <c r="G41" s="4"/>
      <c r="H41" s="4"/>
      <c r="I41" s="20" t="n">
        <f aca="false">IF(N(F41)&gt;0,F41,E41)-N(H41)</f>
        <v>0</v>
      </c>
      <c r="J41" s="18"/>
    </row>
    <row r="42" customFormat="false" ht="15" hidden="false" customHeight="false" outlineLevel="0" collapsed="false">
      <c r="A42" s="15" t="s">
        <v>24</v>
      </c>
      <c r="B42" s="15" t="s">
        <v>95</v>
      </c>
      <c r="C42" s="16"/>
      <c r="D42" s="4"/>
      <c r="E42" s="17" t="n">
        <f aca="false">N(C42)*Übersicht!$C$5+N(D42)</f>
        <v>0</v>
      </c>
      <c r="F42" s="4"/>
      <c r="G42" s="4"/>
      <c r="H42" s="4"/>
      <c r="I42" s="17" t="n">
        <f aca="false">IF(N(F42)&gt;0,F42,E42)-N(H42)</f>
        <v>0</v>
      </c>
      <c r="J42" s="15" t="s">
        <v>96</v>
      </c>
    </row>
    <row r="43" customFormat="false" ht="15" hidden="false" customHeight="false" outlineLevel="0" collapsed="false">
      <c r="A43" s="15" t="s">
        <v>24</v>
      </c>
      <c r="B43" s="15" t="s">
        <v>97</v>
      </c>
      <c r="C43" s="16" t="n">
        <v>1.5</v>
      </c>
      <c r="D43" s="4"/>
      <c r="E43" s="17" t="n">
        <f aca="false">N(C43)*Übersicht!$C$5+N(D43)</f>
        <v>120</v>
      </c>
      <c r="F43" s="4"/>
      <c r="G43" s="4"/>
      <c r="H43" s="4"/>
      <c r="I43" s="17" t="n">
        <f aca="false">IF(N(F43)&gt;0,F43,E43)-N(H43)</f>
        <v>120</v>
      </c>
      <c r="J43" s="15" t="s">
        <v>98</v>
      </c>
    </row>
    <row r="44" customFormat="false" ht="15" hidden="false" customHeight="false" outlineLevel="0" collapsed="false">
      <c r="A44" s="15" t="s">
        <v>24</v>
      </c>
      <c r="B44" s="15" t="s">
        <v>99</v>
      </c>
      <c r="C44" s="16" t="n">
        <v>0.6</v>
      </c>
      <c r="D44" s="4"/>
      <c r="E44" s="17" t="n">
        <f aca="false">N(C44)*Übersicht!$C$5+N(D44)</f>
        <v>48</v>
      </c>
      <c r="F44" s="4"/>
      <c r="G44" s="4"/>
      <c r="H44" s="4"/>
      <c r="I44" s="17" t="n">
        <f aca="false">IF(N(F44)&gt;0,F44,E44)-N(H44)</f>
        <v>48</v>
      </c>
      <c r="J44" s="15" t="s">
        <v>100</v>
      </c>
    </row>
    <row r="45" customFormat="false" ht="15" hidden="false" customHeight="false" outlineLevel="0" collapsed="false">
      <c r="A45" s="15" t="s">
        <v>24</v>
      </c>
      <c r="B45" s="15" t="s">
        <v>101</v>
      </c>
      <c r="C45" s="16" t="n">
        <v>1</v>
      </c>
      <c r="D45" s="4"/>
      <c r="E45" s="17" t="n">
        <f aca="false">N(C45)*Übersicht!$C$5+N(D45)</f>
        <v>80</v>
      </c>
      <c r="F45" s="4"/>
      <c r="G45" s="4"/>
      <c r="H45" s="4"/>
      <c r="I45" s="17" t="n">
        <f aca="false">IF(N(F45)&gt;0,F45,E45)-N(H45)</f>
        <v>80</v>
      </c>
      <c r="J45" s="15"/>
    </row>
    <row r="46" customFormat="false" ht="15" hidden="false" customHeight="false" outlineLevel="0" collapsed="false">
      <c r="A46" s="15" t="s">
        <v>24</v>
      </c>
      <c r="B46" s="15" t="s">
        <v>102</v>
      </c>
      <c r="C46" s="16" t="n">
        <v>1.5</v>
      </c>
      <c r="D46" s="4"/>
      <c r="E46" s="17" t="n">
        <f aca="false">N(C46)*Übersicht!$C$5+N(D46)</f>
        <v>120</v>
      </c>
      <c r="F46" s="4"/>
      <c r="G46" s="4"/>
      <c r="H46" s="4"/>
      <c r="I46" s="17" t="n">
        <f aca="false">IF(N(F46)&gt;0,F46,E46)-N(H46)</f>
        <v>120</v>
      </c>
      <c r="J46" s="15"/>
    </row>
    <row r="47" customFormat="false" ht="15" hidden="false" customHeight="false" outlineLevel="0" collapsed="false">
      <c r="A47" s="18" t="s">
        <v>24</v>
      </c>
      <c r="B47" s="19" t="s">
        <v>51</v>
      </c>
      <c r="C47" s="16"/>
      <c r="D47" s="4"/>
      <c r="E47" s="20" t="n">
        <f aca="false">N(C47)*Übersicht!$C$5+N(D47)</f>
        <v>0</v>
      </c>
      <c r="F47" s="4"/>
      <c r="G47" s="4"/>
      <c r="H47" s="4"/>
      <c r="I47" s="20" t="n">
        <f aca="false">IF(N(F47)&gt;0,F47,E47)-N(H47)</f>
        <v>0</v>
      </c>
      <c r="J47" s="18"/>
    </row>
    <row r="48" customFormat="false" ht="15" hidden="false" customHeight="false" outlineLevel="0" collapsed="false">
      <c r="A48" s="15" t="s">
        <v>25</v>
      </c>
      <c r="B48" s="15" t="s">
        <v>103</v>
      </c>
      <c r="C48" s="16" t="n">
        <v>4.5</v>
      </c>
      <c r="D48" s="4"/>
      <c r="E48" s="17" t="n">
        <f aca="false">N(C48)*Übersicht!$C$5+N(D48)</f>
        <v>360</v>
      </c>
      <c r="F48" s="4"/>
      <c r="G48" s="4"/>
      <c r="H48" s="4"/>
      <c r="I48" s="17" t="n">
        <f aca="false">IF(N(F48)&gt;0,F48,E48)-N(H48)</f>
        <v>360</v>
      </c>
      <c r="J48" s="15" t="s">
        <v>104</v>
      </c>
    </row>
    <row r="49" customFormat="false" ht="15" hidden="false" customHeight="false" outlineLevel="0" collapsed="false">
      <c r="A49" s="15" t="s">
        <v>25</v>
      </c>
      <c r="B49" s="15" t="s">
        <v>105</v>
      </c>
      <c r="C49" s="16"/>
      <c r="D49" s="4"/>
      <c r="E49" s="17" t="n">
        <f aca="false">N(C49)*Übersicht!$C$5+N(D49)</f>
        <v>0</v>
      </c>
      <c r="F49" s="4"/>
      <c r="G49" s="4"/>
      <c r="H49" s="4"/>
      <c r="I49" s="17" t="n">
        <f aca="false">IF(N(F49)&gt;0,F49,E49)-N(H49)</f>
        <v>0</v>
      </c>
      <c r="J49" s="15"/>
    </row>
    <row r="50" customFormat="false" ht="15" hidden="false" customHeight="false" outlineLevel="0" collapsed="false">
      <c r="A50" s="18" t="s">
        <v>25</v>
      </c>
      <c r="B50" s="19" t="s">
        <v>51</v>
      </c>
      <c r="C50" s="16"/>
      <c r="D50" s="4"/>
      <c r="E50" s="20" t="n">
        <f aca="false">N(C50)*Übersicht!$C$5+N(D50)</f>
        <v>0</v>
      </c>
      <c r="F50" s="4"/>
      <c r="G50" s="4"/>
      <c r="H50" s="4"/>
      <c r="I50" s="20" t="n">
        <f aca="false">IF(N(F50)&gt;0,F50,E50)-N(H50)</f>
        <v>0</v>
      </c>
      <c r="J50" s="18"/>
    </row>
    <row r="51" customFormat="false" ht="15" hidden="false" customHeight="false" outlineLevel="0" collapsed="false">
      <c r="A51" s="15" t="s">
        <v>26</v>
      </c>
      <c r="B51" s="15" t="s">
        <v>106</v>
      </c>
      <c r="C51" s="16"/>
      <c r="D51" s="4"/>
      <c r="E51" s="17" t="n">
        <f aca="false">N(C51)*Übersicht!$C$5+N(D51)</f>
        <v>0</v>
      </c>
      <c r="F51" s="4"/>
      <c r="G51" s="4"/>
      <c r="H51" s="4"/>
      <c r="I51" s="17" t="n">
        <f aca="false">IF(N(F51)&gt;0,F51,E51)-N(H51)</f>
        <v>0</v>
      </c>
      <c r="J51" s="15" t="s">
        <v>107</v>
      </c>
    </row>
    <row r="52" customFormat="false" ht="15" hidden="false" customHeight="false" outlineLevel="0" collapsed="false">
      <c r="A52" s="15" t="s">
        <v>26</v>
      </c>
      <c r="B52" s="15" t="s">
        <v>108</v>
      </c>
      <c r="C52" s="16"/>
      <c r="D52" s="4"/>
      <c r="E52" s="17" t="n">
        <f aca="false">N(C52)*Übersicht!$C$5+N(D52)</f>
        <v>0</v>
      </c>
      <c r="F52" s="4"/>
      <c r="G52" s="4"/>
      <c r="H52" s="4"/>
      <c r="I52" s="17" t="n">
        <f aca="false">IF(N(F52)&gt;0,F52,E52)-N(H52)</f>
        <v>0</v>
      </c>
      <c r="J52" s="15"/>
    </row>
    <row r="53" customFormat="false" ht="15" hidden="false" customHeight="false" outlineLevel="0" collapsed="false">
      <c r="A53" s="15" t="s">
        <v>26</v>
      </c>
      <c r="B53" s="15" t="s">
        <v>109</v>
      </c>
      <c r="C53" s="16"/>
      <c r="D53" s="4" t="n">
        <v>150</v>
      </c>
      <c r="E53" s="17" t="n">
        <f aca="false">N(C53)*Übersicht!$C$5+N(D53)</f>
        <v>150</v>
      </c>
      <c r="F53" s="4"/>
      <c r="G53" s="4"/>
      <c r="H53" s="4"/>
      <c r="I53" s="17" t="n">
        <f aca="false">IF(N(F53)&gt;0,F53,E53)-N(H53)</f>
        <v>150</v>
      </c>
      <c r="J53" s="15"/>
    </row>
    <row r="54" customFormat="false" ht="15" hidden="false" customHeight="false" outlineLevel="0" collapsed="false">
      <c r="A54" s="18" t="s">
        <v>26</v>
      </c>
      <c r="B54" s="19" t="s">
        <v>51</v>
      </c>
      <c r="C54" s="16"/>
      <c r="D54" s="4"/>
      <c r="E54" s="20" t="n">
        <f aca="false">N(C54)*Übersicht!$C$5+N(D54)</f>
        <v>0</v>
      </c>
      <c r="F54" s="4"/>
      <c r="G54" s="4"/>
      <c r="H54" s="4"/>
      <c r="I54" s="20" t="n">
        <f aca="false">IF(N(F54)&gt;0,F54,E54)-N(H54)</f>
        <v>0</v>
      </c>
      <c r="J54" s="18"/>
    </row>
    <row r="55" customFormat="false" ht="15" hidden="false" customHeight="false" outlineLevel="0" collapsed="false">
      <c r="A55" s="15" t="s">
        <v>27</v>
      </c>
      <c r="B55" s="15" t="s">
        <v>110</v>
      </c>
      <c r="C55" s="16"/>
      <c r="D55" s="4"/>
      <c r="E55" s="17" t="n">
        <f aca="false">N(C55)*Übersicht!$C$5+N(D55)</f>
        <v>0</v>
      </c>
      <c r="F55" s="4"/>
      <c r="G55" s="4"/>
      <c r="H55" s="4"/>
      <c r="I55" s="17" t="n">
        <f aca="false">IF(N(F55)&gt;0,F55,E55)-N(H55)</f>
        <v>0</v>
      </c>
      <c r="J55" s="15"/>
    </row>
    <row r="56" customFormat="false" ht="15" hidden="false" customHeight="false" outlineLevel="0" collapsed="false">
      <c r="A56" s="15" t="s">
        <v>27</v>
      </c>
      <c r="B56" s="15" t="s">
        <v>111</v>
      </c>
      <c r="C56" s="16"/>
      <c r="D56" s="4" t="n">
        <v>200</v>
      </c>
      <c r="E56" s="17" t="n">
        <f aca="false">N(C56)*Übersicht!$C$5+N(D56)</f>
        <v>200</v>
      </c>
      <c r="F56" s="4"/>
      <c r="G56" s="4"/>
      <c r="H56" s="4"/>
      <c r="I56" s="17" t="n">
        <f aca="false">IF(N(F56)&gt;0,F56,E56)-N(H56)</f>
        <v>200</v>
      </c>
      <c r="J56" s="15" t="s">
        <v>112</v>
      </c>
    </row>
    <row r="57" customFormat="false" ht="15" hidden="false" customHeight="false" outlineLevel="0" collapsed="false">
      <c r="A57" s="15" t="s">
        <v>27</v>
      </c>
      <c r="B57" s="15" t="s">
        <v>113</v>
      </c>
      <c r="C57" s="16"/>
      <c r="D57" s="4"/>
      <c r="E57" s="17" t="n">
        <f aca="false">N(C57)*Übersicht!$C$5+N(D57)</f>
        <v>0</v>
      </c>
      <c r="F57" s="4"/>
      <c r="G57" s="4"/>
      <c r="H57" s="4"/>
      <c r="I57" s="17" t="n">
        <f aca="false">IF(N(F57)&gt;0,F57,E57)-N(H57)</f>
        <v>0</v>
      </c>
      <c r="J57" s="15"/>
    </row>
    <row r="58" customFormat="false" ht="15" hidden="false" customHeight="false" outlineLevel="0" collapsed="false">
      <c r="A58" s="15" t="s">
        <v>27</v>
      </c>
      <c r="B58" s="15" t="s">
        <v>114</v>
      </c>
      <c r="C58" s="16"/>
      <c r="D58" s="4"/>
      <c r="E58" s="17" t="n">
        <f aca="false">N(C58)*Übersicht!$C$5+N(D58)</f>
        <v>0</v>
      </c>
      <c r="F58" s="4"/>
      <c r="G58" s="4"/>
      <c r="H58" s="4"/>
      <c r="I58" s="17" t="n">
        <f aca="false">IF(N(F58)&gt;0,F58,E58)-N(H58)</f>
        <v>0</v>
      </c>
      <c r="J58" s="15" t="s">
        <v>115</v>
      </c>
    </row>
    <row r="59" customFormat="false" ht="15" hidden="false" customHeight="false" outlineLevel="0" collapsed="false">
      <c r="A59" s="15" t="s">
        <v>27</v>
      </c>
      <c r="B59" s="15" t="s">
        <v>116</v>
      </c>
      <c r="C59" s="16"/>
      <c r="D59" s="4"/>
      <c r="E59" s="17" t="n">
        <f aca="false">N(C59)*Übersicht!$C$5+N(D59)</f>
        <v>0</v>
      </c>
      <c r="F59" s="4"/>
      <c r="G59" s="4"/>
      <c r="H59" s="4"/>
      <c r="I59" s="17" t="n">
        <f aca="false">IF(N(F59)&gt;0,F59,E59)-N(H59)</f>
        <v>0</v>
      </c>
      <c r="J59" s="15"/>
    </row>
    <row r="60" customFormat="false" ht="15" hidden="false" customHeight="false" outlineLevel="0" collapsed="false">
      <c r="A60" s="18" t="s">
        <v>27</v>
      </c>
      <c r="B60" s="19" t="s">
        <v>51</v>
      </c>
      <c r="C60" s="16"/>
      <c r="D60" s="4"/>
      <c r="E60" s="20" t="n">
        <f aca="false">N(C60)*Übersicht!$C$5+N(D60)</f>
        <v>0</v>
      </c>
      <c r="F60" s="4"/>
      <c r="G60" s="4"/>
      <c r="H60" s="4"/>
      <c r="I60" s="20" t="n">
        <f aca="false">IF(N(F60)&gt;0,F60,E60)-N(H60)</f>
        <v>0</v>
      </c>
      <c r="J60" s="18"/>
    </row>
    <row r="61" customFormat="false" ht="15" hidden="false" customHeight="false" outlineLevel="0" collapsed="false">
      <c r="B61" s="11" t="s">
        <v>117</v>
      </c>
      <c r="E61" s="12" t="n">
        <f aca="false">SUM(E2:E60)</f>
        <v>20968</v>
      </c>
      <c r="F61" s="12" t="n">
        <f aca="false">SUM(F2:F60)</f>
        <v>0</v>
      </c>
      <c r="G61" s="12" t="n">
        <f aca="false">SUM(G2:G60)</f>
        <v>0</v>
      </c>
      <c r="H61" s="12" t="n">
        <f aca="false">SUM(H2:H60)</f>
        <v>0</v>
      </c>
      <c r="I61" s="12" t="n">
        <f aca="false">SUM(I2:I60)</f>
        <v>20968</v>
      </c>
    </row>
  </sheetData>
  <autoFilter ref="A1:J60"/>
  <conditionalFormatting sqref="I2:I60">
    <cfRule type="cellIs" priority="2" operator="lessThan" aboveAverage="0" equalAverage="0" bottom="0" percent="0" rank="0" text="" dxfId="9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0"/>
  </cols>
  <sheetData>
    <row r="2" customFormat="false" ht="17.35" hidden="false" customHeight="false" outlineLevel="0" collapsed="false">
      <c r="B2" s="21" t="s">
        <v>118</v>
      </c>
    </row>
    <row r="3" customFormat="false" ht="15" hidden="false" customHeight="false" outlineLevel="0" collapsed="false">
      <c r="B3" s="22" t="s">
        <v>119</v>
      </c>
    </row>
    <row r="4" customFormat="false" ht="15" hidden="false" customHeight="false" outlineLevel="0" collapsed="false">
      <c r="B4" s="22" t="s">
        <v>120</v>
      </c>
    </row>
    <row r="5" customFormat="false" ht="15" hidden="false" customHeight="false" outlineLevel="0" collapsed="false">
      <c r="B5" s="22" t="s">
        <v>121</v>
      </c>
    </row>
    <row r="6" customFormat="false" ht="15" hidden="false" customHeight="false" outlineLevel="0" collapsed="false">
      <c r="B6" s="22" t="s">
        <v>122</v>
      </c>
    </row>
    <row r="7" customFormat="false" ht="15" hidden="false" customHeight="false" outlineLevel="0" collapsed="false">
      <c r="B7" s="22" t="s">
        <v>123</v>
      </c>
    </row>
    <row r="8" customFormat="false" ht="15" hidden="false" customHeight="false" outlineLevel="0" collapsed="false">
      <c r="B8" s="22" t="s">
        <v>124</v>
      </c>
    </row>
    <row r="9" customFormat="false" ht="15" hidden="false" customHeight="false" outlineLevel="0" collapsed="false">
      <c r="B9" s="22" t="s">
        <v>125</v>
      </c>
    </row>
    <row r="10" customFormat="false" ht="15" hidden="false" customHeight="false" outlineLevel="0" collapsed="false">
      <c r="B10" s="22" t="s">
        <v>126</v>
      </c>
    </row>
    <row r="11" customFormat="false" ht="15" hidden="false" customHeight="false" outlineLevel="0" collapsed="false">
      <c r="B11" s="22" t="s">
        <v>127</v>
      </c>
    </row>
    <row r="12" customFormat="false" ht="15" hidden="false" customHeight="false" outlineLevel="0" collapsed="false">
      <c r="B12" s="22"/>
    </row>
    <row r="13" customFormat="false" ht="15" hidden="false" customHeight="false" outlineLevel="0" collapsed="false">
      <c r="B13" s="22" t="s">
        <v>128</v>
      </c>
    </row>
    <row r="14" customFormat="false" ht="15" hidden="false" customHeight="false" outlineLevel="0" collapsed="false">
      <c r="B14" s="22" t="s">
        <v>129</v>
      </c>
    </row>
    <row r="15" customFormat="false" ht="15" hidden="false" customHeight="false" outlineLevel="0" collapsed="false">
      <c r="B15" s="22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2026-09-22T20:43:57Z</dcterms:created>
  <dc:creator>openpyxl</dc:creator>
  <dc:description/>
  <dc:language>en-US</dc:language>
  <cp:lastModifiedBy/>
  <dcterms:modified xsi:type="dcterms:W3CDTF">2026-09-22T20:43:57Z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